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ODPADOVÝ HOSPODÁŘ\Zdravá OVA\Texty pro web ODPADY OSTRAVA\2025\"/>
    </mc:Choice>
  </mc:AlternateContent>
  <xr:revisionPtr revIDLastSave="0" documentId="13_ncr:1_{F8B1D124-9A89-442E-8053-B7013EB02154}" xr6:coauthVersionLast="47" xr6:coauthVersionMax="47" xr10:uidLastSave="{00000000-0000-0000-0000-000000000000}"/>
  <bookViews>
    <workbookView xWindow="-108" yWindow="-108" windowWidth="30936" windowHeight="16776" xr2:uid="{051A1B57-C4ED-4E27-B8C1-19942353277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2" i="1" l="1"/>
  <c r="AA41" i="1"/>
  <c r="AA62" i="1" l="1"/>
  <c r="Z62" i="1"/>
  <c r="Z43" i="1" l="1"/>
  <c r="Z41" i="1"/>
  <c r="Y62" i="1"/>
  <c r="Y43" i="1"/>
  <c r="Y41" i="1"/>
  <c r="Y52" i="1" l="1"/>
  <c r="Z52" i="1"/>
  <c r="Z14" i="1"/>
  <c r="Y14" i="1"/>
  <c r="R62" i="1"/>
  <c r="S62" i="1"/>
  <c r="T62" i="1"/>
  <c r="U62" i="1"/>
  <c r="V62" i="1"/>
  <c r="W62" i="1"/>
  <c r="X62" i="1"/>
  <c r="Q62" i="1"/>
  <c r="P62" i="1"/>
  <c r="O62" i="1"/>
  <c r="R43" i="1"/>
  <c r="S43" i="1"/>
  <c r="T43" i="1"/>
  <c r="U43" i="1"/>
  <c r="V43" i="1"/>
  <c r="W43" i="1"/>
  <c r="X43" i="1"/>
  <c r="Q43" i="1"/>
  <c r="P43" i="1"/>
  <c r="O43" i="1"/>
  <c r="O41" i="1"/>
  <c r="O32" i="1"/>
  <c r="X32" i="1"/>
  <c r="X41" i="1" s="1"/>
  <c r="R32" i="1"/>
  <c r="R41" i="1" s="1"/>
  <c r="S32" i="1"/>
  <c r="S41" i="1" s="1"/>
  <c r="T32" i="1"/>
  <c r="T41" i="1" s="1"/>
  <c r="T52" i="1" s="1"/>
  <c r="U32" i="1"/>
  <c r="U41" i="1" s="1"/>
  <c r="V32" i="1"/>
  <c r="V41" i="1" s="1"/>
  <c r="V52" i="1" s="1"/>
  <c r="W32" i="1"/>
  <c r="W41" i="1" s="1"/>
  <c r="W52" i="1" s="1"/>
  <c r="Q32" i="1"/>
  <c r="Q41" i="1" s="1"/>
  <c r="P32" i="1"/>
  <c r="P41" i="1" s="1"/>
  <c r="B14" i="1"/>
  <c r="X14" i="1"/>
  <c r="X19" i="1" s="1"/>
  <c r="W14" i="1"/>
  <c r="W19" i="1" s="1"/>
  <c r="V14" i="1"/>
  <c r="V19" i="1" s="1"/>
  <c r="U14" i="1"/>
  <c r="U19" i="1" s="1"/>
  <c r="T14" i="1"/>
  <c r="T19" i="1" s="1"/>
  <c r="S14" i="1"/>
  <c r="S19" i="1" s="1"/>
  <c r="R14" i="1"/>
  <c r="R19" i="1" s="1"/>
  <c r="Q14" i="1"/>
  <c r="Q19" i="1" s="1"/>
  <c r="P14" i="1"/>
  <c r="P19" i="1" s="1"/>
  <c r="O14" i="1"/>
  <c r="O19" i="1" s="1"/>
  <c r="N14" i="1"/>
  <c r="N19" i="1" s="1"/>
  <c r="M14" i="1"/>
  <c r="M19" i="1" s="1"/>
  <c r="L14" i="1"/>
  <c r="L19" i="1" s="1"/>
  <c r="K14" i="1"/>
  <c r="K19" i="1" s="1"/>
  <c r="J14" i="1"/>
  <c r="J19" i="1" s="1"/>
  <c r="I14" i="1"/>
  <c r="I19" i="1" s="1"/>
  <c r="H14" i="1"/>
  <c r="H19" i="1" s="1"/>
  <c r="G14" i="1"/>
  <c r="G19" i="1" s="1"/>
  <c r="F14" i="1"/>
  <c r="F19" i="1" s="1"/>
  <c r="E14" i="1"/>
  <c r="E19" i="1" s="1"/>
  <c r="D14" i="1"/>
  <c r="D19" i="1" s="1"/>
  <c r="C14" i="1"/>
  <c r="S52" i="1" l="1"/>
  <c r="X52" i="1"/>
  <c r="P52" i="1"/>
  <c r="Q52" i="1"/>
  <c r="O52" i="1"/>
  <c r="R52" i="1"/>
  <c r="U52" i="1"/>
</calcChain>
</file>

<file path=xl/sharedStrings.xml><?xml version="1.0" encoding="utf-8"?>
<sst xmlns="http://schemas.openxmlformats.org/spreadsheetml/2006/main" count="55" uniqueCount="49">
  <si>
    <t>Produkce odpadů v tunách</t>
  </si>
  <si>
    <t>Druh odpadu / rok</t>
  </si>
  <si>
    <t>Směsný komunální odpad (SKO)</t>
  </si>
  <si>
    <t>Sklo směsné</t>
  </si>
  <si>
    <t>Plasty, nápojový karton, kovové obaly</t>
  </si>
  <si>
    <t>Papír</t>
  </si>
  <si>
    <t>CELKEM</t>
  </si>
  <si>
    <t>Kovy</t>
  </si>
  <si>
    <t>Objemný odpad</t>
  </si>
  <si>
    <t>Nebezpečné odpady</t>
  </si>
  <si>
    <t>Odpad ze zeleně (BIO)</t>
  </si>
  <si>
    <t>Stavební odpad od občanů</t>
  </si>
  <si>
    <t>Ostatní odpady</t>
  </si>
  <si>
    <t>Podíl odpadů předaných k dalšímu využití</t>
  </si>
  <si>
    <t>Počet obyvatel</t>
  </si>
  <si>
    <t>Množství odpadu na 1 obyvatele v kg</t>
  </si>
  <si>
    <t>Počet obsluhovaných nádob</t>
  </si>
  <si>
    <t>Plast, nápojový karton, kovové obaly</t>
  </si>
  <si>
    <t>Sklo</t>
  </si>
  <si>
    <t>Textil</t>
  </si>
  <si>
    <t>Olej</t>
  </si>
  <si>
    <t>Drobné elektrozařízení</t>
  </si>
  <si>
    <t>;1838</t>
  </si>
  <si>
    <t>Náklady na odpadové hospodářství</t>
  </si>
  <si>
    <t>Využitelné odpady</t>
  </si>
  <si>
    <t>z toho Papír</t>
  </si>
  <si>
    <t>z toho Plast+NK+kovové obaly</t>
  </si>
  <si>
    <t>z toho Sklo</t>
  </si>
  <si>
    <t>Objemné odpady</t>
  </si>
  <si>
    <t>Komunální odpad celkem</t>
  </si>
  <si>
    <t>Nepovolené skládky</t>
  </si>
  <si>
    <t>Úklid veřejného prostranství</t>
  </si>
  <si>
    <t>z toho Odpadkové koše</t>
  </si>
  <si>
    <t>z toho Ruční littering</t>
  </si>
  <si>
    <t>z toho Strojní littering</t>
  </si>
  <si>
    <t>Gastroodpady v rámci obecního systému</t>
  </si>
  <si>
    <t>Osvěta a vzdělávání</t>
  </si>
  <si>
    <t>Administrativa odpadového hospodářství</t>
  </si>
  <si>
    <t>CELKOVÉ NÁKLADY NA OH</t>
  </si>
  <si>
    <t>Příjmy v odpadovém hospodářství</t>
  </si>
  <si>
    <t>Poplatek za obecní systém</t>
  </si>
  <si>
    <t>Třídění odpadů z obalů (EKO-KOM)</t>
  </si>
  <si>
    <t>Zpětný odběr elektrozařízení</t>
  </si>
  <si>
    <t>Odměna za sběr textilu a jedlých olejů</t>
  </si>
  <si>
    <t>Orměna z Reuse centra na obnovu zeleně</t>
  </si>
  <si>
    <t>Poplatek za uložení odpadu na skládku</t>
  </si>
  <si>
    <t>CELKOVÉ PŘÍJMY NA OH</t>
  </si>
  <si>
    <t>Odměna za úklid veřejného prostranství</t>
  </si>
  <si>
    <t>Odpad z povodní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</si>
</sst>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3" fontId="2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0" fillId="0" borderId="3" xfId="0" applyBorder="1"/>
    <xf numFmtId="3" fontId="0" fillId="0" borderId="4" xfId="0" applyNumberFormat="1" applyBorder="1"/>
    <xf numFmtId="164" fontId="0" fillId="0" borderId="4" xfId="0" applyNumberFormat="1" applyBorder="1"/>
    <xf numFmtId="10" fontId="0" fillId="0" borderId="4" xfId="0" applyNumberFormat="1" applyBorder="1"/>
    <xf numFmtId="3" fontId="2" fillId="0" borderId="4" xfId="0" applyNumberFormat="1" applyFont="1" applyBorder="1"/>
    <xf numFmtId="0" fontId="0" fillId="0" borderId="2" xfId="0" applyBorder="1"/>
    <xf numFmtId="0" fontId="1" fillId="0" borderId="5" xfId="0" applyFont="1" applyBorder="1"/>
    <xf numFmtId="0" fontId="2" fillId="0" borderId="1" xfId="0" applyFont="1" applyBorder="1"/>
    <xf numFmtId="0" fontId="1" fillId="0" borderId="1" xfId="0" applyFont="1" applyBorder="1"/>
    <xf numFmtId="3" fontId="1" fillId="0" borderId="6" xfId="0" applyNumberFormat="1" applyFont="1" applyBorder="1"/>
    <xf numFmtId="3" fontId="0" fillId="0" borderId="6" xfId="0" applyNumberFormat="1" applyBorder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E2C0-27BB-4BFC-9086-C3C18EC2F62D}">
  <dimension ref="A1:AA65"/>
  <sheetViews>
    <sheetView tabSelected="1" topLeftCell="A19" workbookViewId="0">
      <pane xSplit="1" topLeftCell="H1" activePane="topRight" state="frozen"/>
      <selection pane="topRight" activeCell="AA29" sqref="AA29"/>
    </sheetView>
  </sheetViews>
  <sheetFormatPr defaultRowHeight="13.8" x14ac:dyDescent="0.25"/>
  <cols>
    <col min="1" max="1" width="35.5546875" bestFit="1" customWidth="1"/>
    <col min="2" max="2" width="9.5546875" customWidth="1"/>
    <col min="3" max="3" width="8.44140625" bestFit="1" customWidth="1"/>
    <col min="15" max="26" width="12.44140625" bestFit="1" customWidth="1"/>
    <col min="27" max="27" width="11.109375" bestFit="1" customWidth="1"/>
  </cols>
  <sheetData>
    <row r="1" spans="1:27" x14ac:dyDescent="0.25">
      <c r="A1" s="21" t="s">
        <v>0</v>
      </c>
      <c r="B1" s="21"/>
      <c r="C1" s="21"/>
    </row>
    <row r="3" spans="1:27" x14ac:dyDescent="0.25">
      <c r="A3" s="18" t="s">
        <v>1</v>
      </c>
      <c r="B3" s="18">
        <v>2000</v>
      </c>
      <c r="C3" s="18">
        <v>2001</v>
      </c>
      <c r="D3" s="18">
        <v>2002</v>
      </c>
      <c r="E3" s="18">
        <v>2003</v>
      </c>
      <c r="F3" s="18">
        <v>2004</v>
      </c>
      <c r="G3" s="18">
        <v>2005</v>
      </c>
      <c r="H3" s="18">
        <v>2006</v>
      </c>
      <c r="I3" s="18">
        <v>2007</v>
      </c>
      <c r="J3" s="18">
        <v>2008</v>
      </c>
      <c r="K3" s="18">
        <v>2009</v>
      </c>
      <c r="L3" s="18">
        <v>2010</v>
      </c>
      <c r="M3" s="18">
        <v>2011</v>
      </c>
      <c r="N3" s="18">
        <v>2012</v>
      </c>
      <c r="O3" s="18">
        <v>2013</v>
      </c>
      <c r="P3" s="18">
        <v>2014</v>
      </c>
      <c r="Q3" s="18">
        <v>2015</v>
      </c>
      <c r="R3" s="18">
        <v>2016</v>
      </c>
      <c r="S3" s="18">
        <v>2017</v>
      </c>
      <c r="T3" s="18">
        <v>2018</v>
      </c>
      <c r="U3" s="18">
        <v>2019</v>
      </c>
      <c r="V3" s="18">
        <v>2020</v>
      </c>
      <c r="W3" s="18">
        <v>2021</v>
      </c>
      <c r="X3" s="18">
        <v>2022</v>
      </c>
      <c r="Y3" s="18">
        <v>2023</v>
      </c>
      <c r="Z3" s="18">
        <v>2024</v>
      </c>
      <c r="AA3" s="18">
        <v>2025</v>
      </c>
    </row>
    <row r="4" spans="1:27" x14ac:dyDescent="0.25">
      <c r="A4" s="3" t="s">
        <v>2</v>
      </c>
      <c r="B4" s="1">
        <v>53756</v>
      </c>
      <c r="C4" s="1">
        <v>50531</v>
      </c>
      <c r="D4" s="1">
        <v>53912</v>
      </c>
      <c r="E4" s="1">
        <v>56217</v>
      </c>
      <c r="F4" s="1">
        <v>60023</v>
      </c>
      <c r="G4" s="1">
        <v>58225</v>
      </c>
      <c r="H4" s="1">
        <v>63943</v>
      </c>
      <c r="I4" s="1">
        <v>61108</v>
      </c>
      <c r="J4" s="1">
        <v>60977</v>
      </c>
      <c r="K4" s="1">
        <v>60702</v>
      </c>
      <c r="L4" s="1">
        <v>58518</v>
      </c>
      <c r="M4" s="1">
        <v>58164</v>
      </c>
      <c r="N4" s="1">
        <v>56064</v>
      </c>
      <c r="O4" s="1">
        <v>53450</v>
      </c>
      <c r="P4" s="1">
        <v>52847</v>
      </c>
      <c r="Q4" s="1">
        <v>52138</v>
      </c>
      <c r="R4" s="1">
        <v>53286</v>
      </c>
      <c r="S4" s="1">
        <v>51977</v>
      </c>
      <c r="T4" s="1">
        <v>52356</v>
      </c>
      <c r="U4" s="1">
        <v>50748</v>
      </c>
      <c r="V4" s="1">
        <v>50951</v>
      </c>
      <c r="W4" s="1">
        <v>51980</v>
      </c>
      <c r="X4" s="1">
        <v>50225</v>
      </c>
      <c r="Y4" s="1">
        <v>50851</v>
      </c>
      <c r="Z4" s="1">
        <v>52474</v>
      </c>
      <c r="AA4" s="1">
        <v>52331</v>
      </c>
    </row>
    <row r="5" spans="1:27" x14ac:dyDescent="0.25">
      <c r="A5" s="3" t="s">
        <v>3</v>
      </c>
      <c r="B5" s="1">
        <v>589</v>
      </c>
      <c r="C5" s="1">
        <v>524</v>
      </c>
      <c r="D5" s="1">
        <v>721</v>
      </c>
      <c r="E5" s="1">
        <v>758</v>
      </c>
      <c r="F5" s="1">
        <v>833</v>
      </c>
      <c r="G5" s="1">
        <v>1137</v>
      </c>
      <c r="H5" s="1">
        <v>1424</v>
      </c>
      <c r="I5" s="1">
        <v>1711</v>
      </c>
      <c r="J5" s="1">
        <v>2024</v>
      </c>
      <c r="K5" s="1">
        <v>2204</v>
      </c>
      <c r="L5" s="1">
        <v>2410</v>
      </c>
      <c r="M5" s="1">
        <v>2630</v>
      </c>
      <c r="N5" s="1">
        <v>2591</v>
      </c>
      <c r="O5" s="1">
        <v>2688</v>
      </c>
      <c r="P5" s="1">
        <v>2521</v>
      </c>
      <c r="Q5" s="1">
        <v>2655</v>
      </c>
      <c r="R5" s="1">
        <v>2715</v>
      </c>
      <c r="S5" s="1">
        <v>2712</v>
      </c>
      <c r="T5" s="1">
        <v>2803</v>
      </c>
      <c r="U5" s="1">
        <v>2890</v>
      </c>
      <c r="V5" s="1">
        <v>3230</v>
      </c>
      <c r="W5" s="1">
        <v>3230</v>
      </c>
      <c r="X5" s="1">
        <v>3092</v>
      </c>
      <c r="Y5" s="1">
        <v>3102</v>
      </c>
      <c r="Z5" s="1">
        <v>3038</v>
      </c>
      <c r="AA5" s="1">
        <v>2909</v>
      </c>
    </row>
    <row r="6" spans="1:27" x14ac:dyDescent="0.25">
      <c r="A6" s="3" t="s">
        <v>4</v>
      </c>
      <c r="B6" s="1">
        <v>382</v>
      </c>
      <c r="C6" s="1">
        <v>450</v>
      </c>
      <c r="D6" s="1">
        <v>644</v>
      </c>
      <c r="E6" s="1">
        <v>738</v>
      </c>
      <c r="F6" s="1">
        <v>1178</v>
      </c>
      <c r="G6" s="1">
        <v>1228</v>
      </c>
      <c r="H6" s="1">
        <v>1644</v>
      </c>
      <c r="I6" s="1">
        <v>2072</v>
      </c>
      <c r="J6" s="1">
        <v>2353</v>
      </c>
      <c r="K6" s="1">
        <v>2819</v>
      </c>
      <c r="L6" s="1">
        <v>2982</v>
      </c>
      <c r="M6" s="1">
        <v>3334</v>
      </c>
      <c r="N6" s="1">
        <v>3445</v>
      </c>
      <c r="O6" s="1">
        <v>3602</v>
      </c>
      <c r="P6" s="1">
        <v>3569</v>
      </c>
      <c r="Q6" s="1">
        <v>3614</v>
      </c>
      <c r="R6" s="1">
        <v>3840</v>
      </c>
      <c r="S6" s="1">
        <v>4174</v>
      </c>
      <c r="T6" s="1">
        <v>4133</v>
      </c>
      <c r="U6" s="1">
        <v>4455</v>
      </c>
      <c r="V6" s="1">
        <v>4753</v>
      </c>
      <c r="W6" s="1">
        <v>4756</v>
      </c>
      <c r="X6" s="1">
        <v>4748</v>
      </c>
      <c r="Y6" s="1">
        <v>4543</v>
      </c>
      <c r="Z6" s="1">
        <v>4997</v>
      </c>
      <c r="AA6" s="1">
        <v>5201</v>
      </c>
    </row>
    <row r="7" spans="1:27" x14ac:dyDescent="0.25">
      <c r="A7" s="3" t="s">
        <v>5</v>
      </c>
      <c r="B7" s="1">
        <v>19</v>
      </c>
      <c r="C7" s="1">
        <v>3664</v>
      </c>
      <c r="D7" s="1">
        <v>5614</v>
      </c>
      <c r="E7" s="1">
        <v>5473</v>
      </c>
      <c r="F7" s="1">
        <v>6126</v>
      </c>
      <c r="G7" s="1">
        <v>5202</v>
      </c>
      <c r="H7" s="1">
        <v>5154</v>
      </c>
      <c r="I7" s="1">
        <v>5511</v>
      </c>
      <c r="J7" s="1">
        <v>4887</v>
      </c>
      <c r="K7" s="1">
        <v>4107</v>
      </c>
      <c r="L7" s="1">
        <v>4714</v>
      </c>
      <c r="M7" s="1">
        <v>5196</v>
      </c>
      <c r="N7" s="1">
        <v>9138</v>
      </c>
      <c r="O7" s="1">
        <v>7482</v>
      </c>
      <c r="P7" s="1">
        <v>7996</v>
      </c>
      <c r="Q7" s="1">
        <v>9082</v>
      </c>
      <c r="R7" s="1">
        <v>7957</v>
      </c>
      <c r="S7" s="1">
        <v>7674</v>
      </c>
      <c r="T7" s="1">
        <v>7667</v>
      </c>
      <c r="U7" s="1">
        <v>7696</v>
      </c>
      <c r="V7" s="1">
        <v>7520</v>
      </c>
      <c r="W7" s="1">
        <v>7953</v>
      </c>
      <c r="X7" s="1">
        <v>8028</v>
      </c>
      <c r="Y7" s="1">
        <v>6997</v>
      </c>
      <c r="Z7" s="1">
        <v>7677</v>
      </c>
      <c r="AA7" s="1">
        <v>6631</v>
      </c>
    </row>
    <row r="8" spans="1:27" x14ac:dyDescent="0.25">
      <c r="A8" s="3" t="s">
        <v>7</v>
      </c>
      <c r="B8" s="1">
        <v>2</v>
      </c>
      <c r="C8" s="1">
        <v>56</v>
      </c>
      <c r="D8" s="1">
        <v>136</v>
      </c>
      <c r="E8" s="1">
        <v>165</v>
      </c>
      <c r="F8" s="1">
        <v>156</v>
      </c>
      <c r="G8" s="1">
        <v>195</v>
      </c>
      <c r="H8" s="1">
        <v>68</v>
      </c>
      <c r="I8" s="1">
        <v>193</v>
      </c>
      <c r="J8" s="1">
        <v>330</v>
      </c>
      <c r="K8" s="1">
        <v>178</v>
      </c>
      <c r="L8" s="1">
        <v>164</v>
      </c>
      <c r="M8" s="1">
        <v>317</v>
      </c>
      <c r="N8" s="1">
        <v>6608</v>
      </c>
      <c r="O8" s="1">
        <v>11561</v>
      </c>
      <c r="P8" s="1">
        <v>10489</v>
      </c>
      <c r="Q8" s="1">
        <v>5934</v>
      </c>
      <c r="R8" s="1">
        <v>4037</v>
      </c>
      <c r="S8" s="1">
        <v>4974</v>
      </c>
      <c r="T8" s="1">
        <v>4166</v>
      </c>
      <c r="U8" s="1">
        <v>3798</v>
      </c>
      <c r="V8" s="1">
        <v>2734</v>
      </c>
      <c r="W8" s="1">
        <v>3439</v>
      </c>
      <c r="X8" s="1">
        <v>3042</v>
      </c>
      <c r="Y8" s="1">
        <v>2564</v>
      </c>
      <c r="Z8" s="1">
        <v>2308</v>
      </c>
      <c r="AA8" s="1">
        <v>133</v>
      </c>
    </row>
    <row r="9" spans="1:27" x14ac:dyDescent="0.25">
      <c r="A9" s="3" t="s">
        <v>8</v>
      </c>
      <c r="B9" s="1">
        <v>1593</v>
      </c>
      <c r="C9" s="1">
        <v>1515</v>
      </c>
      <c r="D9" s="1">
        <v>3629</v>
      </c>
      <c r="E9" s="1">
        <v>4369</v>
      </c>
      <c r="F9" s="1">
        <v>5916</v>
      </c>
      <c r="G9" s="1">
        <v>6087</v>
      </c>
      <c r="H9" s="1">
        <v>6331</v>
      </c>
      <c r="I9" s="1">
        <v>6470</v>
      </c>
      <c r="J9" s="1">
        <v>8531</v>
      </c>
      <c r="K9" s="1">
        <v>8722</v>
      </c>
      <c r="L9" s="1">
        <v>8905</v>
      </c>
      <c r="M9" s="1">
        <v>9354</v>
      </c>
      <c r="N9" s="1">
        <v>10172</v>
      </c>
      <c r="O9" s="1">
        <v>7000</v>
      </c>
      <c r="P9" s="1">
        <v>9408</v>
      </c>
      <c r="Q9" s="1">
        <v>10785</v>
      </c>
      <c r="R9" s="1">
        <v>12498</v>
      </c>
      <c r="S9" s="1">
        <v>13194</v>
      </c>
      <c r="T9" s="1">
        <v>13695</v>
      </c>
      <c r="U9" s="1">
        <v>13740</v>
      </c>
      <c r="V9" s="1">
        <v>15085</v>
      </c>
      <c r="W9" s="1">
        <v>15543</v>
      </c>
      <c r="X9" s="1">
        <v>14127</v>
      </c>
      <c r="Y9" s="1">
        <v>15258</v>
      </c>
      <c r="Z9" s="1">
        <v>27651</v>
      </c>
      <c r="AA9" s="1">
        <v>15454</v>
      </c>
    </row>
    <row r="10" spans="1:27" x14ac:dyDescent="0.25">
      <c r="A10" s="3" t="s">
        <v>9</v>
      </c>
      <c r="B10" s="1">
        <v>40</v>
      </c>
      <c r="C10" s="1">
        <v>101</v>
      </c>
      <c r="D10" s="1">
        <v>154</v>
      </c>
      <c r="E10" s="1">
        <v>260</v>
      </c>
      <c r="F10" s="1">
        <v>458</v>
      </c>
      <c r="G10" s="1">
        <v>761</v>
      </c>
      <c r="H10" s="1">
        <v>175</v>
      </c>
      <c r="I10" s="1">
        <v>113</v>
      </c>
      <c r="J10" s="1">
        <v>129</v>
      </c>
      <c r="K10" s="1">
        <v>120</v>
      </c>
      <c r="L10" s="1">
        <v>131</v>
      </c>
      <c r="M10" s="1">
        <v>133</v>
      </c>
      <c r="N10" s="1">
        <v>135</v>
      </c>
      <c r="O10" s="1">
        <v>150</v>
      </c>
      <c r="P10" s="1">
        <v>150</v>
      </c>
      <c r="Q10" s="1">
        <v>164</v>
      </c>
      <c r="R10" s="1">
        <v>203</v>
      </c>
      <c r="S10" s="1">
        <v>190</v>
      </c>
      <c r="T10" s="1">
        <v>168</v>
      </c>
      <c r="U10" s="1">
        <v>178</v>
      </c>
      <c r="V10" s="1">
        <v>190</v>
      </c>
      <c r="W10" s="1">
        <v>234</v>
      </c>
      <c r="X10" s="1">
        <v>198</v>
      </c>
      <c r="Y10" s="1">
        <v>205</v>
      </c>
      <c r="Z10" s="1">
        <v>224</v>
      </c>
      <c r="AA10" s="1">
        <v>163</v>
      </c>
    </row>
    <row r="11" spans="1:27" x14ac:dyDescent="0.25">
      <c r="A11" s="3" t="s">
        <v>10</v>
      </c>
      <c r="B11" s="1">
        <v>3</v>
      </c>
      <c r="C11" s="1">
        <v>95</v>
      </c>
      <c r="D11" s="1">
        <v>456</v>
      </c>
      <c r="E11" s="1">
        <v>190</v>
      </c>
      <c r="F11" s="1">
        <v>610</v>
      </c>
      <c r="G11" s="1">
        <v>528</v>
      </c>
      <c r="H11" s="1">
        <v>882</v>
      </c>
      <c r="I11" s="1">
        <v>1127</v>
      </c>
      <c r="J11" s="1">
        <v>2377</v>
      </c>
      <c r="K11" s="1">
        <v>3556</v>
      </c>
      <c r="L11" s="1">
        <v>6494</v>
      </c>
      <c r="M11" s="1">
        <v>10785</v>
      </c>
      <c r="N11" s="1">
        <v>8639</v>
      </c>
      <c r="O11" s="1">
        <v>11682</v>
      </c>
      <c r="P11" s="1">
        <v>14122</v>
      </c>
      <c r="Q11" s="1">
        <v>8163</v>
      </c>
      <c r="R11" s="1">
        <v>11316</v>
      </c>
      <c r="S11" s="1">
        <v>14441</v>
      </c>
      <c r="T11" s="1">
        <v>15543</v>
      </c>
      <c r="U11" s="1">
        <v>17868</v>
      </c>
      <c r="V11" s="1">
        <v>19372</v>
      </c>
      <c r="W11" s="1">
        <v>23096</v>
      </c>
      <c r="X11" s="1">
        <v>21767</v>
      </c>
      <c r="Y11" s="1">
        <v>20810</v>
      </c>
      <c r="Z11" s="1">
        <v>22698</v>
      </c>
      <c r="AA11" s="1">
        <v>27434</v>
      </c>
    </row>
    <row r="12" spans="1:27" x14ac:dyDescent="0.25">
      <c r="A12" s="3" t="s">
        <v>11</v>
      </c>
      <c r="B12" s="1">
        <v>10</v>
      </c>
      <c r="C12" s="1">
        <v>82</v>
      </c>
      <c r="D12" s="1">
        <v>117</v>
      </c>
      <c r="E12" s="1">
        <v>170</v>
      </c>
      <c r="F12" s="1">
        <v>234</v>
      </c>
      <c r="G12" s="1">
        <v>197</v>
      </c>
      <c r="H12" s="1">
        <v>93</v>
      </c>
      <c r="I12" s="1">
        <v>1047</v>
      </c>
      <c r="J12" s="1">
        <v>936</v>
      </c>
      <c r="K12" s="1">
        <v>1367</v>
      </c>
      <c r="L12" s="1">
        <v>1505</v>
      </c>
      <c r="M12" s="1">
        <v>1474</v>
      </c>
      <c r="N12" s="1">
        <v>2611</v>
      </c>
      <c r="O12" s="1">
        <v>2359</v>
      </c>
      <c r="P12" s="1">
        <v>2387</v>
      </c>
      <c r="Q12" s="1">
        <v>5706</v>
      </c>
      <c r="R12" s="1">
        <v>5760</v>
      </c>
      <c r="S12" s="1">
        <v>10833</v>
      </c>
      <c r="T12" s="1">
        <v>6527</v>
      </c>
      <c r="U12" s="1">
        <v>6612</v>
      </c>
      <c r="V12" s="1">
        <v>6984</v>
      </c>
      <c r="W12" s="1">
        <v>7551</v>
      </c>
      <c r="X12" s="1">
        <v>7151</v>
      </c>
      <c r="Y12" s="1">
        <v>5254</v>
      </c>
      <c r="Z12" s="1">
        <v>5320</v>
      </c>
      <c r="AA12" s="1">
        <v>3392</v>
      </c>
    </row>
    <row r="13" spans="1:27" x14ac:dyDescent="0.25">
      <c r="A13" s="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62</v>
      </c>
      <c r="H13" s="1">
        <v>1040</v>
      </c>
      <c r="I13" s="1">
        <v>1119</v>
      </c>
      <c r="J13" s="1">
        <v>1517</v>
      </c>
      <c r="K13" s="1">
        <v>2166</v>
      </c>
      <c r="L13" s="1">
        <v>1811</v>
      </c>
      <c r="M13" s="1">
        <v>2767</v>
      </c>
      <c r="N13" s="1">
        <v>1493</v>
      </c>
      <c r="O13" s="1">
        <v>2094</v>
      </c>
      <c r="P13" s="1">
        <v>7159</v>
      </c>
      <c r="Q13" s="1">
        <v>1017</v>
      </c>
      <c r="R13" s="1">
        <v>1349</v>
      </c>
      <c r="S13" s="1">
        <v>2401</v>
      </c>
      <c r="T13" s="1">
        <v>1543</v>
      </c>
      <c r="U13" s="1">
        <v>1215</v>
      </c>
      <c r="V13" s="1">
        <v>1552</v>
      </c>
      <c r="W13" s="1">
        <v>1385</v>
      </c>
      <c r="X13" s="1">
        <v>1253</v>
      </c>
      <c r="Y13" s="1">
        <v>1237</v>
      </c>
      <c r="Z13" s="1">
        <v>1385</v>
      </c>
      <c r="AA13" s="1">
        <v>2599</v>
      </c>
    </row>
    <row r="14" spans="1:27" x14ac:dyDescent="0.25">
      <c r="A14" s="18" t="s">
        <v>6</v>
      </c>
      <c r="B14" s="2">
        <f t="shared" ref="B14:X14" si="0">SUM(B4:B13)</f>
        <v>56394</v>
      </c>
      <c r="C14" s="2">
        <f t="shared" si="0"/>
        <v>57018</v>
      </c>
      <c r="D14" s="2">
        <f t="shared" si="0"/>
        <v>65383</v>
      </c>
      <c r="E14" s="2">
        <f t="shared" si="0"/>
        <v>68340</v>
      </c>
      <c r="F14" s="2">
        <f t="shared" si="0"/>
        <v>75534</v>
      </c>
      <c r="G14" s="2">
        <f t="shared" si="0"/>
        <v>73622</v>
      </c>
      <c r="H14" s="2">
        <f t="shared" si="0"/>
        <v>80754</v>
      </c>
      <c r="I14" s="2">
        <f t="shared" si="0"/>
        <v>80471</v>
      </c>
      <c r="J14" s="2">
        <f t="shared" si="0"/>
        <v>84061</v>
      </c>
      <c r="K14" s="2">
        <f t="shared" si="0"/>
        <v>85941</v>
      </c>
      <c r="L14" s="2">
        <f t="shared" si="0"/>
        <v>87634</v>
      </c>
      <c r="M14" s="2">
        <f t="shared" si="0"/>
        <v>94154</v>
      </c>
      <c r="N14" s="2">
        <f t="shared" si="0"/>
        <v>100896</v>
      </c>
      <c r="O14" s="2">
        <f t="shared" si="0"/>
        <v>102068</v>
      </c>
      <c r="P14" s="2">
        <f t="shared" si="0"/>
        <v>110648</v>
      </c>
      <c r="Q14" s="2">
        <f t="shared" si="0"/>
        <v>99258</v>
      </c>
      <c r="R14" s="2">
        <f t="shared" si="0"/>
        <v>102961</v>
      </c>
      <c r="S14" s="2">
        <f t="shared" si="0"/>
        <v>112570</v>
      </c>
      <c r="T14" s="2">
        <f t="shared" si="0"/>
        <v>108601</v>
      </c>
      <c r="U14" s="2">
        <f t="shared" si="0"/>
        <v>109200</v>
      </c>
      <c r="V14" s="2">
        <f t="shared" si="0"/>
        <v>112371</v>
      </c>
      <c r="W14" s="2">
        <f t="shared" si="0"/>
        <v>119167</v>
      </c>
      <c r="X14" s="2">
        <f t="shared" si="0"/>
        <v>113631</v>
      </c>
      <c r="Y14" s="2">
        <f>SUM(Y4:Y13)</f>
        <v>110821</v>
      </c>
      <c r="Z14" s="2">
        <f>SUM(Z4:Z13)</f>
        <v>127772</v>
      </c>
      <c r="AA14" s="2">
        <v>116247</v>
      </c>
    </row>
    <row r="15" spans="1:27" x14ac:dyDescent="0.25">
      <c r="X15" s="10"/>
    </row>
    <row r="16" spans="1:27" x14ac:dyDescent="0.25">
      <c r="A16" s="3" t="s">
        <v>13</v>
      </c>
      <c r="B16" s="5"/>
      <c r="C16" s="5"/>
      <c r="D16" s="5"/>
      <c r="E16" s="5"/>
      <c r="F16" s="5"/>
      <c r="G16" s="5">
        <v>0.1956</v>
      </c>
      <c r="H16" s="5">
        <v>0.19059999999999999</v>
      </c>
      <c r="I16" s="5">
        <v>0.21229999999999999</v>
      </c>
      <c r="J16" s="5">
        <v>0.24410000000000001</v>
      </c>
      <c r="K16" s="5">
        <v>0.2787</v>
      </c>
      <c r="L16" s="5">
        <v>0.29830000000000001</v>
      </c>
      <c r="M16" s="5">
        <v>0.3402</v>
      </c>
      <c r="N16" s="5">
        <v>0.32779999999999998</v>
      </c>
      <c r="O16" s="5">
        <v>0.37290000000000001</v>
      </c>
      <c r="P16" s="5">
        <v>0.40300000000000002</v>
      </c>
      <c r="Q16" s="5">
        <v>0.35599999999999998</v>
      </c>
      <c r="R16" s="5">
        <v>0.35499999999999998</v>
      </c>
      <c r="S16" s="5">
        <v>0.373</v>
      </c>
      <c r="T16" s="5">
        <v>0.37509999999999999</v>
      </c>
      <c r="U16" s="5">
        <v>0.39410000000000001</v>
      </c>
      <c r="V16" s="5">
        <v>0.373</v>
      </c>
      <c r="W16" s="13">
        <v>0.41399999999999998</v>
      </c>
      <c r="X16" s="5">
        <v>0.54</v>
      </c>
      <c r="Y16" s="5">
        <v>0.49630000000000002</v>
      </c>
      <c r="Z16" s="5">
        <v>0.45839999999999997</v>
      </c>
      <c r="AA16" s="5">
        <v>0.48549999999999999</v>
      </c>
    </row>
    <row r="17" spans="1:27" x14ac:dyDescent="0.25">
      <c r="X17" s="3"/>
    </row>
    <row r="18" spans="1:27" x14ac:dyDescent="0.25">
      <c r="A18" s="3" t="s">
        <v>14</v>
      </c>
      <c r="B18" s="2"/>
      <c r="C18" s="2"/>
      <c r="D18" s="1">
        <v>316009</v>
      </c>
      <c r="E18" s="1">
        <v>315009</v>
      </c>
      <c r="F18" s="1">
        <v>313568</v>
      </c>
      <c r="G18" s="1">
        <v>319471</v>
      </c>
      <c r="H18" s="1">
        <v>318726</v>
      </c>
      <c r="I18" s="1">
        <v>317385</v>
      </c>
      <c r="J18" s="1">
        <v>316417</v>
      </c>
      <c r="K18" s="1">
        <v>314467</v>
      </c>
      <c r="L18" s="1">
        <v>310464</v>
      </c>
      <c r="M18" s="1">
        <v>306128</v>
      </c>
      <c r="N18" s="1">
        <v>301406</v>
      </c>
      <c r="O18" s="1">
        <v>304136</v>
      </c>
      <c r="P18" s="1">
        <v>302969</v>
      </c>
      <c r="Q18" s="6">
        <v>292207</v>
      </c>
      <c r="R18" s="6">
        <v>290616</v>
      </c>
      <c r="S18" s="6">
        <v>288882</v>
      </c>
      <c r="T18" s="6">
        <v>287265</v>
      </c>
      <c r="U18" s="6">
        <v>285897</v>
      </c>
      <c r="V18" s="6">
        <v>283320</v>
      </c>
      <c r="W18" s="14">
        <v>279791</v>
      </c>
      <c r="X18" s="6">
        <v>283504</v>
      </c>
      <c r="Y18" s="1">
        <v>297036</v>
      </c>
      <c r="Z18" s="1">
        <v>295083</v>
      </c>
      <c r="AA18" s="1">
        <v>283187</v>
      </c>
    </row>
    <row r="19" spans="1:27" x14ac:dyDescent="0.25">
      <c r="A19" s="3" t="s">
        <v>15</v>
      </c>
      <c r="B19" s="4"/>
      <c r="C19" s="4"/>
      <c r="D19" s="4">
        <f t="shared" ref="D19:X19" si="1">SUM(D14*1000)/D18</f>
        <v>206.90233506007741</v>
      </c>
      <c r="E19" s="4">
        <f t="shared" si="1"/>
        <v>216.94618249002409</v>
      </c>
      <c r="F19" s="4">
        <f t="shared" si="1"/>
        <v>240.88554954587204</v>
      </c>
      <c r="G19" s="4">
        <f t="shared" si="1"/>
        <v>230.4497121804483</v>
      </c>
      <c r="H19" s="4">
        <f t="shared" si="1"/>
        <v>253.36495924399014</v>
      </c>
      <c r="I19" s="4">
        <f t="shared" si="1"/>
        <v>253.54380326732516</v>
      </c>
      <c r="J19" s="4">
        <f t="shared" si="1"/>
        <v>265.66524554622538</v>
      </c>
      <c r="K19" s="4">
        <f t="shared" si="1"/>
        <v>273.29099714755444</v>
      </c>
      <c r="L19" s="4">
        <f t="shared" si="1"/>
        <v>282.26783137497421</v>
      </c>
      <c r="M19" s="4">
        <f t="shared" si="1"/>
        <v>307.5641561699681</v>
      </c>
      <c r="N19" s="4">
        <f t="shared" si="1"/>
        <v>334.75113302323115</v>
      </c>
      <c r="O19" s="4">
        <f t="shared" si="1"/>
        <v>335.59986321908622</v>
      </c>
      <c r="P19" s="4">
        <f t="shared" si="1"/>
        <v>365.21228244473855</v>
      </c>
      <c r="Q19" s="4">
        <f t="shared" si="1"/>
        <v>339.68385425400487</v>
      </c>
      <c r="R19" s="4">
        <f t="shared" si="1"/>
        <v>354.2853800203705</v>
      </c>
      <c r="S19" s="4">
        <f t="shared" si="1"/>
        <v>389.67467685767889</v>
      </c>
      <c r="T19" s="4">
        <f t="shared" si="1"/>
        <v>378.05162480636346</v>
      </c>
      <c r="U19" s="4">
        <f t="shared" si="1"/>
        <v>381.95573930471465</v>
      </c>
      <c r="V19" s="4">
        <f t="shared" si="1"/>
        <v>396.62219398559932</v>
      </c>
      <c r="W19" s="12">
        <f t="shared" si="1"/>
        <v>425.9143432061789</v>
      </c>
      <c r="X19" s="4">
        <f t="shared" si="1"/>
        <v>400.809159659123</v>
      </c>
      <c r="Y19" s="3">
        <v>373.1</v>
      </c>
      <c r="Z19" s="3">
        <v>433</v>
      </c>
      <c r="AA19" s="3">
        <v>410.5</v>
      </c>
    </row>
    <row r="20" spans="1:27" x14ac:dyDescent="0.25">
      <c r="X20" s="3"/>
    </row>
    <row r="21" spans="1:27" x14ac:dyDescent="0.25">
      <c r="A21" s="7" t="s">
        <v>16</v>
      </c>
      <c r="X21" s="3"/>
    </row>
    <row r="22" spans="1:27" x14ac:dyDescent="0.25">
      <c r="A22" s="3" t="s">
        <v>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>
        <v>1663</v>
      </c>
      <c r="P22" s="1">
        <v>1446</v>
      </c>
      <c r="Q22" s="1">
        <v>1515</v>
      </c>
      <c r="R22" s="1">
        <v>1636</v>
      </c>
      <c r="S22" s="1">
        <v>1559</v>
      </c>
      <c r="T22" s="1">
        <v>1629</v>
      </c>
      <c r="U22" s="1">
        <v>1714</v>
      </c>
      <c r="V22" s="1">
        <v>2423</v>
      </c>
      <c r="W22" s="11">
        <v>2146</v>
      </c>
      <c r="X22" s="1">
        <v>2321</v>
      </c>
      <c r="Y22" s="1">
        <v>1879</v>
      </c>
      <c r="Z22" s="1">
        <v>1788</v>
      </c>
      <c r="AA22" s="1">
        <v>1905</v>
      </c>
    </row>
    <row r="23" spans="1:27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>
        <v>1745</v>
      </c>
      <c r="P23" s="1">
        <v>1626</v>
      </c>
      <c r="Q23" s="1">
        <v>1619</v>
      </c>
      <c r="R23" s="1">
        <v>1754</v>
      </c>
      <c r="S23" s="1">
        <v>1695</v>
      </c>
      <c r="T23" s="1">
        <v>1764</v>
      </c>
      <c r="U23" s="1" t="s">
        <v>22</v>
      </c>
      <c r="V23" s="1">
        <v>2536</v>
      </c>
      <c r="W23" s="11">
        <v>2262</v>
      </c>
      <c r="X23" s="1">
        <v>2211</v>
      </c>
      <c r="Y23" s="1">
        <v>2122</v>
      </c>
      <c r="Z23" s="1">
        <v>2012</v>
      </c>
      <c r="AA23" s="1">
        <v>2036</v>
      </c>
    </row>
    <row r="24" spans="1:27" x14ac:dyDescent="0.25">
      <c r="A24" s="3" t="s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>
        <v>1109</v>
      </c>
      <c r="P24" s="1">
        <v>1122</v>
      </c>
      <c r="Q24" s="1">
        <v>1035</v>
      </c>
      <c r="R24" s="1">
        <v>1282</v>
      </c>
      <c r="S24" s="1">
        <v>1179</v>
      </c>
      <c r="T24" s="1">
        <v>1303</v>
      </c>
      <c r="U24" s="1">
        <v>1302</v>
      </c>
      <c r="V24" s="1">
        <v>1309</v>
      </c>
      <c r="W24" s="11">
        <v>1309</v>
      </c>
      <c r="X24" s="1">
        <v>1308</v>
      </c>
      <c r="Y24" s="1">
        <v>1273</v>
      </c>
      <c r="Z24" s="1">
        <v>1131</v>
      </c>
      <c r="AA24" s="1">
        <v>1127</v>
      </c>
    </row>
    <row r="25" spans="1:27" x14ac:dyDescent="0.25">
      <c r="A25" s="3" t="s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>
        <v>1591</v>
      </c>
      <c r="P25" s="1">
        <v>1707</v>
      </c>
      <c r="Q25" s="1">
        <v>1830</v>
      </c>
      <c r="R25" s="1">
        <v>1850</v>
      </c>
      <c r="S25" s="1">
        <v>12384</v>
      </c>
      <c r="T25" s="1">
        <v>12450</v>
      </c>
      <c r="U25" s="1">
        <v>14479</v>
      </c>
      <c r="V25" s="1">
        <v>15079</v>
      </c>
      <c r="W25" s="11">
        <v>15557</v>
      </c>
      <c r="X25" s="1">
        <v>16041</v>
      </c>
      <c r="Y25" s="1">
        <v>16228</v>
      </c>
      <c r="Z25" s="1">
        <v>16804</v>
      </c>
      <c r="AA25" s="1">
        <v>17143</v>
      </c>
    </row>
    <row r="26" spans="1:27" x14ac:dyDescent="0.25">
      <c r="A26" s="3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"/>
      <c r="P26" s="1"/>
      <c r="Q26" s="1"/>
      <c r="R26" s="1">
        <v>77</v>
      </c>
      <c r="S26" s="1">
        <v>90</v>
      </c>
      <c r="T26" s="1">
        <v>90</v>
      </c>
      <c r="U26" s="1">
        <v>110</v>
      </c>
      <c r="V26" s="1">
        <v>110</v>
      </c>
      <c r="W26" s="11">
        <v>115</v>
      </c>
      <c r="X26" s="1">
        <v>115</v>
      </c>
      <c r="Y26" s="1">
        <v>115</v>
      </c>
      <c r="Z26" s="1">
        <v>119</v>
      </c>
      <c r="AA26" s="1">
        <v>139</v>
      </c>
    </row>
    <row r="27" spans="1:27" x14ac:dyDescent="0.25">
      <c r="A27" s="3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/>
      <c r="P27" s="1"/>
      <c r="Q27" s="1"/>
      <c r="R27" s="1"/>
      <c r="S27" s="1"/>
      <c r="T27" s="1"/>
      <c r="U27" s="1"/>
      <c r="V27" s="1">
        <v>380</v>
      </c>
      <c r="W27" s="11">
        <v>433</v>
      </c>
      <c r="X27" s="1">
        <v>433</v>
      </c>
      <c r="Y27" s="1">
        <v>433</v>
      </c>
      <c r="Z27" s="1">
        <v>442</v>
      </c>
      <c r="AA27" s="1">
        <v>487</v>
      </c>
    </row>
    <row r="28" spans="1:27" x14ac:dyDescent="0.25">
      <c r="A28" s="3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/>
      <c r="P28" s="1"/>
      <c r="Q28" s="1"/>
      <c r="R28" s="1">
        <v>88</v>
      </c>
      <c r="S28" s="1">
        <v>88</v>
      </c>
      <c r="T28" s="1">
        <v>88</v>
      </c>
      <c r="U28" s="1">
        <v>88</v>
      </c>
      <c r="V28" s="1">
        <v>88</v>
      </c>
      <c r="W28" s="11">
        <v>88</v>
      </c>
      <c r="X28" s="1">
        <v>88</v>
      </c>
      <c r="Y28" s="1">
        <v>90</v>
      </c>
      <c r="Z28" s="1">
        <v>90</v>
      </c>
      <c r="AA28" s="1">
        <v>88</v>
      </c>
    </row>
    <row r="29" spans="1:27" x14ac:dyDescent="0.25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">
        <v>26397</v>
      </c>
      <c r="P29" s="1">
        <v>26316</v>
      </c>
      <c r="Q29" s="1">
        <v>26323</v>
      </c>
      <c r="R29" s="1">
        <v>26536</v>
      </c>
      <c r="S29" s="1">
        <v>26251</v>
      </c>
      <c r="T29" s="1">
        <v>26485</v>
      </c>
      <c r="U29" s="1">
        <v>26798</v>
      </c>
      <c r="V29" s="1">
        <v>26988</v>
      </c>
      <c r="W29" s="11">
        <v>27287</v>
      </c>
      <c r="X29" s="1">
        <v>28525</v>
      </c>
      <c r="Y29" s="1">
        <v>27490</v>
      </c>
      <c r="Z29" s="1">
        <v>27553</v>
      </c>
      <c r="AA29" s="1">
        <v>27633</v>
      </c>
    </row>
    <row r="30" spans="1:27" x14ac:dyDescent="0.25">
      <c r="X30" s="3"/>
      <c r="Z30" s="9"/>
    </row>
    <row r="31" spans="1:27" x14ac:dyDescent="0.25">
      <c r="A31" s="7" t="s">
        <v>23</v>
      </c>
      <c r="X31" s="15"/>
      <c r="Z31" s="9"/>
    </row>
    <row r="32" spans="1:27" x14ac:dyDescent="0.25">
      <c r="A32" s="18" t="s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f>SUM(O33:O35)</f>
        <v>30210000</v>
      </c>
      <c r="P32" s="2">
        <f>SUM(P33:P35)</f>
        <v>34442037</v>
      </c>
      <c r="Q32" s="2">
        <f>SUM(Q33:Q35)</f>
        <v>35390257</v>
      </c>
      <c r="R32" s="2">
        <f t="shared" ref="R32:W32" si="2">SUM(R33:R35)</f>
        <v>37176593</v>
      </c>
      <c r="S32" s="2">
        <f t="shared" si="2"/>
        <v>41627201</v>
      </c>
      <c r="T32" s="2">
        <f t="shared" si="2"/>
        <v>46853896</v>
      </c>
      <c r="U32" s="2">
        <f t="shared" si="2"/>
        <v>38558482</v>
      </c>
      <c r="V32" s="2">
        <f t="shared" si="2"/>
        <v>43133675</v>
      </c>
      <c r="W32" s="2">
        <f t="shared" si="2"/>
        <v>42135635</v>
      </c>
      <c r="X32" s="2">
        <f>SUM(X33:X35)</f>
        <v>60410852</v>
      </c>
      <c r="Y32" s="2">
        <v>60997738</v>
      </c>
      <c r="Z32" s="2">
        <v>62601172</v>
      </c>
      <c r="AA32" s="2">
        <v>60240394</v>
      </c>
    </row>
    <row r="33" spans="1:27" x14ac:dyDescent="0.25">
      <c r="A33" s="3" t="s">
        <v>25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15300000</v>
      </c>
      <c r="P33" s="1">
        <v>8838000</v>
      </c>
      <c r="Q33" s="1">
        <v>9138732</v>
      </c>
      <c r="R33" s="1">
        <v>10566674</v>
      </c>
      <c r="S33" s="1">
        <v>12041230</v>
      </c>
      <c r="T33" s="1">
        <v>13741736</v>
      </c>
      <c r="U33" s="1">
        <v>12581542</v>
      </c>
      <c r="V33" s="1">
        <v>15030768</v>
      </c>
      <c r="W33" s="1">
        <v>13288323</v>
      </c>
      <c r="X33" s="1">
        <v>26917369</v>
      </c>
      <c r="Y33" s="1">
        <v>19779941</v>
      </c>
      <c r="Z33" s="1">
        <v>20420050</v>
      </c>
      <c r="AA33" s="1">
        <v>19064217</v>
      </c>
    </row>
    <row r="34" spans="1:27" x14ac:dyDescent="0.25">
      <c r="A34" s="3" t="s">
        <v>26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10410000</v>
      </c>
      <c r="P34" s="1">
        <v>21701466</v>
      </c>
      <c r="Q34" s="1">
        <v>22332988</v>
      </c>
      <c r="R34" s="1">
        <v>23060904</v>
      </c>
      <c r="S34" s="1">
        <v>25517580</v>
      </c>
      <c r="T34" s="1">
        <v>28918948</v>
      </c>
      <c r="U34" s="1">
        <v>22682301</v>
      </c>
      <c r="V34" s="1">
        <v>24681552</v>
      </c>
      <c r="W34" s="1">
        <v>24881510</v>
      </c>
      <c r="X34" s="1">
        <v>28917458</v>
      </c>
      <c r="Y34" s="1">
        <v>35851102</v>
      </c>
      <c r="Z34" s="1">
        <v>36812202</v>
      </c>
      <c r="AA34" s="1">
        <v>36381036</v>
      </c>
    </row>
    <row r="35" spans="1:27" x14ac:dyDescent="0.25">
      <c r="A35" s="3" t="s">
        <v>27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4500000</v>
      </c>
      <c r="P35" s="1">
        <v>3902571</v>
      </c>
      <c r="Q35" s="1">
        <v>3918537</v>
      </c>
      <c r="R35" s="1">
        <v>3549015</v>
      </c>
      <c r="S35" s="1">
        <v>4068391</v>
      </c>
      <c r="T35" s="1">
        <v>4193212</v>
      </c>
      <c r="U35" s="1">
        <v>3294639</v>
      </c>
      <c r="V35" s="1">
        <v>3421355</v>
      </c>
      <c r="W35" s="1">
        <v>3965802</v>
      </c>
      <c r="X35" s="1">
        <v>4576025</v>
      </c>
      <c r="Y35" s="1">
        <v>5366695</v>
      </c>
      <c r="Z35" s="1">
        <v>5368920</v>
      </c>
      <c r="AA35" s="1">
        <v>4795141</v>
      </c>
    </row>
    <row r="36" spans="1:27" x14ac:dyDescent="0.25">
      <c r="A36" s="3" t="s">
        <v>10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6210000</v>
      </c>
      <c r="P36" s="1">
        <v>5818900</v>
      </c>
      <c r="Q36" s="1">
        <v>4704711</v>
      </c>
      <c r="R36" s="1">
        <v>9052080</v>
      </c>
      <c r="S36" s="1">
        <v>16498808</v>
      </c>
      <c r="T36" s="1">
        <v>19578867</v>
      </c>
      <c r="U36" s="1">
        <v>24459807</v>
      </c>
      <c r="V36" s="1">
        <v>25648269</v>
      </c>
      <c r="W36" s="1">
        <v>30712706</v>
      </c>
      <c r="X36" s="1">
        <v>29701350</v>
      </c>
      <c r="Y36" s="1">
        <v>41939727</v>
      </c>
      <c r="Z36" s="1">
        <v>25622912</v>
      </c>
      <c r="AA36" s="1">
        <v>29451920</v>
      </c>
    </row>
    <row r="37" spans="1:27" x14ac:dyDescent="0.25">
      <c r="A37" s="3" t="s">
        <v>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700000</v>
      </c>
      <c r="P37" s="1">
        <v>452000</v>
      </c>
      <c r="Q37" s="1">
        <v>240000</v>
      </c>
      <c r="R37" s="1">
        <v>455000</v>
      </c>
      <c r="S37" s="1">
        <v>432250</v>
      </c>
      <c r="T37" s="1">
        <v>336000</v>
      </c>
      <c r="U37" s="1">
        <v>453861</v>
      </c>
      <c r="V37" s="1">
        <v>420000</v>
      </c>
      <c r="W37" s="1">
        <v>451200</v>
      </c>
      <c r="X37" s="1">
        <v>482250</v>
      </c>
      <c r="Y37" s="1">
        <v>562000</v>
      </c>
      <c r="Z37" s="1">
        <v>582000</v>
      </c>
      <c r="AA37" s="1">
        <v>423509</v>
      </c>
    </row>
    <row r="38" spans="1:27" x14ac:dyDescent="0.25">
      <c r="A38" s="3" t="s">
        <v>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31610000</v>
      </c>
      <c r="P38" s="1">
        <v>32811681</v>
      </c>
      <c r="Q38" s="1">
        <v>33568752</v>
      </c>
      <c r="R38" s="1">
        <v>38452761</v>
      </c>
      <c r="S38" s="1">
        <v>39512262</v>
      </c>
      <c r="T38" s="1">
        <v>42365407</v>
      </c>
      <c r="U38" s="1">
        <v>44231665</v>
      </c>
      <c r="V38" s="1">
        <v>38145551</v>
      </c>
      <c r="W38" s="1">
        <v>44011901</v>
      </c>
      <c r="X38" s="1">
        <v>40473571</v>
      </c>
      <c r="Y38" s="1">
        <v>74564186</v>
      </c>
      <c r="Z38" s="1">
        <v>79702107</v>
      </c>
      <c r="AA38" s="1">
        <v>64808530</v>
      </c>
    </row>
    <row r="39" spans="1:27" x14ac:dyDescent="0.25">
      <c r="A39" s="3" t="s">
        <v>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128320000</v>
      </c>
      <c r="P39" s="1">
        <v>127913531</v>
      </c>
      <c r="Q39" s="1">
        <v>123144648</v>
      </c>
      <c r="R39" s="1">
        <v>113140280</v>
      </c>
      <c r="S39" s="1">
        <v>198352000</v>
      </c>
      <c r="T39" s="1">
        <v>102217642</v>
      </c>
      <c r="U39" s="1">
        <v>132061819</v>
      </c>
      <c r="V39" s="1">
        <v>131524951</v>
      </c>
      <c r="W39" s="1">
        <v>135520000</v>
      </c>
      <c r="X39" s="1">
        <v>127678374</v>
      </c>
      <c r="Y39" s="1">
        <v>184328654</v>
      </c>
      <c r="Z39" s="1">
        <v>167692550</v>
      </c>
      <c r="AA39" s="1">
        <v>159750726</v>
      </c>
    </row>
    <row r="40" spans="1:27" x14ac:dyDescent="0.25">
      <c r="A40" s="3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1000000</v>
      </c>
      <c r="P40" s="1">
        <v>950000</v>
      </c>
      <c r="Q40" s="1">
        <v>950000</v>
      </c>
      <c r="R40" s="1">
        <v>150000</v>
      </c>
      <c r="S40" s="1">
        <v>1795200</v>
      </c>
      <c r="T40" s="1">
        <v>806000</v>
      </c>
      <c r="U40" s="1">
        <v>980000</v>
      </c>
      <c r="V40" s="1">
        <v>150000</v>
      </c>
      <c r="W40" s="1">
        <v>1500000</v>
      </c>
      <c r="X40" s="1">
        <v>2799305</v>
      </c>
      <c r="Y40" s="1">
        <v>2732737</v>
      </c>
      <c r="Z40" s="1">
        <v>3514117</v>
      </c>
      <c r="AA40" s="1">
        <v>11493672</v>
      </c>
    </row>
    <row r="41" spans="1:27" x14ac:dyDescent="0.25">
      <c r="A41" s="18" t="s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f>SUM(O32+O36+O37+O38+O39+O40)</f>
        <v>198050000</v>
      </c>
      <c r="P41" s="2">
        <f>SUM(P32+P36+P37+P38+P39+P40)</f>
        <v>202388149</v>
      </c>
      <c r="Q41" s="2">
        <f>SUM(Q32+Q36+Q37+Q38+Q39+Q40)</f>
        <v>197998368</v>
      </c>
      <c r="R41" s="2">
        <f t="shared" ref="R41:X41" si="3">SUM(R32+R36+R37+R38+R39+R40)</f>
        <v>198426714</v>
      </c>
      <c r="S41" s="2">
        <f t="shared" si="3"/>
        <v>298217721</v>
      </c>
      <c r="T41" s="2">
        <f t="shared" si="3"/>
        <v>212157812</v>
      </c>
      <c r="U41" s="2">
        <f t="shared" si="3"/>
        <v>240745634</v>
      </c>
      <c r="V41" s="2">
        <f t="shared" si="3"/>
        <v>239022446</v>
      </c>
      <c r="W41" s="2">
        <f t="shared" si="3"/>
        <v>254331442</v>
      </c>
      <c r="X41" s="2">
        <f t="shared" si="3"/>
        <v>261545702</v>
      </c>
      <c r="Y41" s="2">
        <f>SUM(Y33:Y40)</f>
        <v>365125042</v>
      </c>
      <c r="Z41" s="2">
        <f>SUM(Z33:Z40)</f>
        <v>339714858</v>
      </c>
      <c r="AA41" s="2">
        <f>SUM(AA32+AA36+AA37+AA38+AA39+AA40)</f>
        <v>326168751</v>
      </c>
    </row>
    <row r="42" spans="1:27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19"/>
      <c r="Z42" s="9"/>
    </row>
    <row r="43" spans="1:27" x14ac:dyDescent="0.25">
      <c r="A43" s="18" t="s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f>SUM(O44:O47)</f>
        <v>3720000</v>
      </c>
      <c r="P43" s="2">
        <f>SUM(P44:P47)</f>
        <v>3580000</v>
      </c>
      <c r="Q43" s="2">
        <f>SUM(Q44:Q47)</f>
        <v>4215000</v>
      </c>
      <c r="R43" s="2">
        <f t="shared" ref="R43:X43" si="4">SUM(R44:R47)</f>
        <v>3150000</v>
      </c>
      <c r="S43" s="2">
        <f t="shared" si="4"/>
        <v>3200000</v>
      </c>
      <c r="T43" s="2">
        <f t="shared" si="4"/>
        <v>3350000</v>
      </c>
      <c r="U43" s="2">
        <f t="shared" si="4"/>
        <v>2780000</v>
      </c>
      <c r="V43" s="2">
        <f t="shared" si="4"/>
        <v>1450000</v>
      </c>
      <c r="W43" s="2">
        <f t="shared" si="4"/>
        <v>3250000</v>
      </c>
      <c r="X43" s="2">
        <f t="shared" si="4"/>
        <v>81339850</v>
      </c>
      <c r="Y43" s="2">
        <f>SUM(Y44:Y47)</f>
        <v>83287182</v>
      </c>
      <c r="Z43" s="2">
        <f>SUM(Z44:Z47)</f>
        <v>91549430</v>
      </c>
      <c r="AA43" s="2">
        <v>86048503</v>
      </c>
    </row>
    <row r="44" spans="1:27" x14ac:dyDescent="0.25">
      <c r="A44" s="3" t="s">
        <v>32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>
        <v>14679771</v>
      </c>
      <c r="Y44" s="1">
        <v>13066429</v>
      </c>
      <c r="Z44" s="1">
        <v>13066429</v>
      </c>
      <c r="AA44" s="1">
        <v>19129214</v>
      </c>
    </row>
    <row r="45" spans="1:27" x14ac:dyDescent="0.25">
      <c r="A45" s="3" t="s">
        <v>33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>
        <v>3720000</v>
      </c>
      <c r="P45" s="1">
        <v>3580000</v>
      </c>
      <c r="Q45" s="1">
        <v>4215000</v>
      </c>
      <c r="R45" s="1">
        <v>3150000</v>
      </c>
      <c r="S45" s="1">
        <v>3200000</v>
      </c>
      <c r="T45" s="1">
        <v>3350000</v>
      </c>
      <c r="U45" s="1">
        <v>2780000</v>
      </c>
      <c r="V45" s="1">
        <v>1450000</v>
      </c>
      <c r="W45" s="1">
        <v>3250000</v>
      </c>
      <c r="X45" s="1">
        <v>38618187</v>
      </c>
      <c r="Y45" s="1">
        <v>39586505</v>
      </c>
      <c r="Z45" s="1">
        <v>45081311</v>
      </c>
      <c r="AA45" s="1">
        <v>48246235</v>
      </c>
    </row>
    <row r="46" spans="1:27" x14ac:dyDescent="0.25">
      <c r="A46" s="3" t="s">
        <v>34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>
        <v>14020946</v>
      </c>
      <c r="Y46" s="1">
        <v>15317124</v>
      </c>
      <c r="Z46" s="1">
        <v>19358631</v>
      </c>
      <c r="AA46" s="1">
        <v>18673054</v>
      </c>
    </row>
    <row r="47" spans="1:27" x14ac:dyDescent="0.25">
      <c r="A47" s="3" t="s">
        <v>48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14020946</v>
      </c>
      <c r="Y47" s="1">
        <v>15317124</v>
      </c>
      <c r="Z47" s="1">
        <v>14043059</v>
      </c>
      <c r="AA47" s="3"/>
    </row>
    <row r="48" spans="1:27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20"/>
      <c r="Y48" s="9"/>
      <c r="Z48" s="9"/>
    </row>
    <row r="49" spans="1:27" x14ac:dyDescent="0.25">
      <c r="A49" s="3" t="s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>
        <v>3688377</v>
      </c>
      <c r="Y49" s="1">
        <v>4496640</v>
      </c>
      <c r="Z49" s="1">
        <v>5043059</v>
      </c>
      <c r="AA49" s="1">
        <v>5294326</v>
      </c>
    </row>
    <row r="50" spans="1:27" x14ac:dyDescent="0.25">
      <c r="A50" s="3" t="s">
        <v>36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4160000</v>
      </c>
      <c r="P50" s="1">
        <v>5659000</v>
      </c>
      <c r="Q50" s="1">
        <v>420000</v>
      </c>
      <c r="R50" s="1">
        <v>450000</v>
      </c>
      <c r="S50" s="1">
        <v>450000</v>
      </c>
      <c r="T50" s="1">
        <v>480000</v>
      </c>
      <c r="U50" s="1">
        <v>452000</v>
      </c>
      <c r="V50" s="1">
        <v>100000</v>
      </c>
      <c r="W50" s="1">
        <v>150000</v>
      </c>
      <c r="X50" s="1">
        <v>1500000</v>
      </c>
      <c r="Y50" s="1">
        <v>4452000</v>
      </c>
      <c r="Z50" s="1">
        <v>1930665</v>
      </c>
      <c r="AA50" s="1">
        <v>5231202</v>
      </c>
    </row>
    <row r="51" spans="1:27" x14ac:dyDescent="0.25">
      <c r="A51" s="3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16552674</v>
      </c>
      <c r="Y51" s="1">
        <v>14919217</v>
      </c>
      <c r="Z51" s="1">
        <v>39060727</v>
      </c>
      <c r="AA51" s="1">
        <v>35431318</v>
      </c>
    </row>
    <row r="52" spans="1:27" x14ac:dyDescent="0.25">
      <c r="A52" s="18" t="s">
        <v>38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f>SUM(O41+O43+O49+O50+O51)</f>
        <v>205930000</v>
      </c>
      <c r="P52" s="2">
        <f>SUM(P41+P43+P49+P50+P51)</f>
        <v>211627149</v>
      </c>
      <c r="Q52" s="2">
        <f>SUM(Q41+Q43+Q49+Q50+Q51)</f>
        <v>202633368</v>
      </c>
      <c r="R52" s="2">
        <f t="shared" ref="R52:X52" si="5">SUM(R41+R43+R49+R50+R51)</f>
        <v>202026714</v>
      </c>
      <c r="S52" s="2">
        <f t="shared" si="5"/>
        <v>301867721</v>
      </c>
      <c r="T52" s="2">
        <f t="shared" si="5"/>
        <v>215987812</v>
      </c>
      <c r="U52" s="2">
        <f t="shared" si="5"/>
        <v>243977634</v>
      </c>
      <c r="V52" s="2">
        <f t="shared" si="5"/>
        <v>240572446</v>
      </c>
      <c r="W52" s="2">
        <f t="shared" si="5"/>
        <v>257731442</v>
      </c>
      <c r="X52" s="2">
        <f t="shared" si="5"/>
        <v>364626603</v>
      </c>
      <c r="Y52" s="2">
        <f>SUM(Y41+Y43+Y49+Y50+Y51)</f>
        <v>472280081</v>
      </c>
      <c r="Z52" s="2">
        <f>SUM(Z41+Z43+Z49+Z50+Z51)</f>
        <v>477298739</v>
      </c>
      <c r="AA52" s="2">
        <f>SUM(AA41+AA43+AA49+AA50+AA51)</f>
        <v>458174100</v>
      </c>
    </row>
    <row r="53" spans="1:27" x14ac:dyDescent="0.25">
      <c r="X53" s="10"/>
      <c r="Z53" s="9"/>
    </row>
    <row r="54" spans="1:27" x14ac:dyDescent="0.25">
      <c r="A54" s="16" t="s">
        <v>39</v>
      </c>
      <c r="X54" s="15"/>
      <c r="Z54" s="9"/>
    </row>
    <row r="55" spans="1:27" x14ac:dyDescent="0.25">
      <c r="A55" s="3" t="s">
        <v>40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>
        <v>126601529</v>
      </c>
      <c r="P55" s="1">
        <v>122603998</v>
      </c>
      <c r="Q55" s="1">
        <v>125411386</v>
      </c>
      <c r="R55" s="1">
        <v>127899580</v>
      </c>
      <c r="S55" s="1">
        <v>126763023</v>
      </c>
      <c r="T55" s="1">
        <v>123363197</v>
      </c>
      <c r="U55" s="1">
        <v>127087145</v>
      </c>
      <c r="V55" s="1">
        <v>120729771</v>
      </c>
      <c r="W55" s="1">
        <v>121784930</v>
      </c>
      <c r="X55" s="1">
        <v>131177121</v>
      </c>
      <c r="Y55" s="1">
        <v>124380513</v>
      </c>
      <c r="Z55" s="1">
        <v>156071158</v>
      </c>
      <c r="AA55" s="1">
        <v>154005916</v>
      </c>
    </row>
    <row r="56" spans="1:27" x14ac:dyDescent="0.25">
      <c r="A56" s="17" t="s">
        <v>41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35296744</v>
      </c>
      <c r="P56" s="1">
        <v>35851528</v>
      </c>
      <c r="Q56" s="1">
        <v>35785412</v>
      </c>
      <c r="R56" s="1">
        <v>33586715</v>
      </c>
      <c r="S56" s="1">
        <v>34604330</v>
      </c>
      <c r="T56" s="1">
        <v>35790930</v>
      </c>
      <c r="U56" s="1">
        <v>38069036</v>
      </c>
      <c r="V56" s="1">
        <v>40909289</v>
      </c>
      <c r="W56" s="1">
        <v>46231787</v>
      </c>
      <c r="X56" s="1">
        <v>57497595</v>
      </c>
      <c r="Y56" s="1">
        <v>64294231</v>
      </c>
      <c r="Z56" s="1">
        <v>73967703</v>
      </c>
      <c r="AA56" s="1">
        <v>74343160</v>
      </c>
    </row>
    <row r="57" spans="1:27" x14ac:dyDescent="0.25">
      <c r="A57" s="17" t="s">
        <v>42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388330</v>
      </c>
      <c r="P57" s="1">
        <v>686554</v>
      </c>
      <c r="Q57" s="1">
        <v>650000</v>
      </c>
      <c r="R57" s="1">
        <v>720000</v>
      </c>
      <c r="S57" s="1">
        <v>715000</v>
      </c>
      <c r="T57" s="1">
        <v>750000</v>
      </c>
      <c r="U57" s="1">
        <v>749054</v>
      </c>
      <c r="V57" s="1">
        <v>738450</v>
      </c>
      <c r="W57" s="1">
        <v>756128</v>
      </c>
      <c r="X57" s="1">
        <v>755435</v>
      </c>
      <c r="Y57" s="1">
        <v>1227083</v>
      </c>
      <c r="Z57" s="1">
        <v>7723065</v>
      </c>
      <c r="AA57" s="1">
        <v>1181442</v>
      </c>
    </row>
    <row r="58" spans="1:27" x14ac:dyDescent="0.25">
      <c r="A58" s="17" t="s">
        <v>43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1"/>
      <c r="AA58" s="1">
        <v>273724</v>
      </c>
    </row>
    <row r="59" spans="1:27" x14ac:dyDescent="0.25">
      <c r="A59" s="17" t="s">
        <v>47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1"/>
      <c r="AA59" s="1">
        <v>8180361</v>
      </c>
    </row>
    <row r="60" spans="1:27" x14ac:dyDescent="0.25">
      <c r="A60" s="17" t="s">
        <v>44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>
        <v>1000000</v>
      </c>
      <c r="Y60" s="1">
        <v>1000000</v>
      </c>
      <c r="Z60" s="1">
        <v>1000000</v>
      </c>
      <c r="AA60" s="1">
        <v>1500000</v>
      </c>
    </row>
    <row r="61" spans="1:27" x14ac:dyDescent="0.25">
      <c r="A61" s="17" t="s">
        <v>45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>
        <v>36280246</v>
      </c>
      <c r="Y61" s="1">
        <v>37033480</v>
      </c>
      <c r="Z61" s="1">
        <v>25023540</v>
      </c>
      <c r="AA61" s="1">
        <v>34712023</v>
      </c>
    </row>
    <row r="62" spans="1:27" x14ac:dyDescent="0.25">
      <c r="A62" s="18" t="s">
        <v>46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>
        <f>SUM(O55:O61)</f>
        <v>162286603</v>
      </c>
      <c r="P62" s="2">
        <f>SUM(P55:P61)</f>
        <v>159142080</v>
      </c>
      <c r="Q62" s="2">
        <f>SUM(Q55:Q61)</f>
        <v>161846798</v>
      </c>
      <c r="R62" s="2">
        <f t="shared" ref="R62:X62" si="6">SUM(R55:R61)</f>
        <v>162206295</v>
      </c>
      <c r="S62" s="2">
        <f t="shared" si="6"/>
        <v>162082353</v>
      </c>
      <c r="T62" s="2">
        <f t="shared" si="6"/>
        <v>159904127</v>
      </c>
      <c r="U62" s="2">
        <f t="shared" si="6"/>
        <v>165905235</v>
      </c>
      <c r="V62" s="2">
        <f t="shared" si="6"/>
        <v>162377510</v>
      </c>
      <c r="W62" s="2">
        <f t="shared" si="6"/>
        <v>168772845</v>
      </c>
      <c r="X62" s="2">
        <f t="shared" si="6"/>
        <v>226710397</v>
      </c>
      <c r="Y62" s="2">
        <f>SUM(Y55:Y61)</f>
        <v>227935307</v>
      </c>
      <c r="Z62" s="2">
        <f>SUM(Z55:Z61)</f>
        <v>263785466</v>
      </c>
      <c r="AA62" s="2">
        <f>SUM(AA55:AA61)</f>
        <v>274196626</v>
      </c>
    </row>
    <row r="65" spans="26:26" x14ac:dyDescent="0.25">
      <c r="Z65" s="9"/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4294967293" r:id="rId1"/>
  <ignoredErrors>
    <ignoredError sqref="B14:X14 O32:X32 Y14:Z14 Y41:Z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Stepanek</dc:creator>
  <cp:lastModifiedBy>Štěpánek Jiří</cp:lastModifiedBy>
  <cp:lastPrinted>2024-04-14T10:18:45Z</cp:lastPrinted>
  <dcterms:created xsi:type="dcterms:W3CDTF">2024-04-10T17:48:23Z</dcterms:created>
  <dcterms:modified xsi:type="dcterms:W3CDTF">2026-03-23T07:58:02Z</dcterms:modified>
</cp:coreProperties>
</file>